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44525"/>
</workbook>
</file>

<file path=xl/calcChain.xml><?xml version="1.0" encoding="utf-8"?>
<calcChain xmlns="http://schemas.openxmlformats.org/spreadsheetml/2006/main">
  <c r="H119" i="1" l="1"/>
  <c r="F128" i="1"/>
  <c r="G128" i="1"/>
  <c r="H128" i="1"/>
  <c r="E128" i="1"/>
  <c r="H100" i="1"/>
  <c r="H101" i="1"/>
  <c r="H102" i="1"/>
  <c r="H103" i="1"/>
  <c r="H104" i="1"/>
  <c r="H105" i="1"/>
  <c r="H106" i="1"/>
  <c r="H107" i="1"/>
  <c r="H109" i="1"/>
  <c r="H110" i="1"/>
  <c r="H111" i="1"/>
  <c r="H112" i="1"/>
  <c r="H113" i="1"/>
  <c r="H114" i="1"/>
  <c r="H115" i="1"/>
  <c r="H117" i="1"/>
  <c r="H118" i="1"/>
  <c r="H120" i="1"/>
  <c r="H122" i="1"/>
  <c r="H123" i="1"/>
  <c r="H124" i="1"/>
  <c r="H126" i="1"/>
  <c r="H127" i="1"/>
  <c r="E100" i="1"/>
  <c r="F100" i="1"/>
  <c r="G100" i="1"/>
  <c r="E101" i="1"/>
  <c r="F101" i="1"/>
  <c r="G101" i="1"/>
  <c r="E102" i="1"/>
  <c r="F102" i="1"/>
  <c r="G102" i="1"/>
  <c r="E103" i="1"/>
  <c r="F103" i="1"/>
  <c r="G103" i="1"/>
  <c r="E104" i="1"/>
  <c r="F104" i="1"/>
  <c r="G104" i="1"/>
  <c r="E105" i="1"/>
  <c r="F105" i="1"/>
  <c r="G105" i="1"/>
  <c r="E106" i="1"/>
  <c r="F106" i="1"/>
  <c r="G106" i="1"/>
  <c r="E107" i="1"/>
  <c r="F107" i="1"/>
  <c r="G107" i="1"/>
  <c r="E109" i="1"/>
  <c r="F109" i="1"/>
  <c r="G109" i="1"/>
  <c r="E110" i="1"/>
  <c r="F110" i="1"/>
  <c r="G110" i="1"/>
  <c r="E111" i="1"/>
  <c r="F111" i="1"/>
  <c r="G111" i="1"/>
  <c r="E112" i="1"/>
  <c r="F112" i="1"/>
  <c r="G112" i="1"/>
  <c r="E113" i="1"/>
  <c r="F113" i="1"/>
  <c r="G113" i="1"/>
  <c r="E114" i="1"/>
  <c r="F114" i="1"/>
  <c r="G114" i="1"/>
  <c r="E115" i="1"/>
  <c r="F115" i="1"/>
  <c r="G115" i="1"/>
  <c r="E117" i="1"/>
  <c r="F117" i="1"/>
  <c r="G117" i="1"/>
  <c r="E118" i="1"/>
  <c r="F118" i="1"/>
  <c r="G118" i="1"/>
  <c r="E119" i="1"/>
  <c r="F119" i="1"/>
  <c r="G119" i="1"/>
  <c r="E120" i="1"/>
  <c r="F120" i="1"/>
  <c r="G120" i="1"/>
  <c r="E122" i="1"/>
  <c r="F122" i="1"/>
  <c r="G122" i="1"/>
  <c r="E123" i="1"/>
  <c r="F123" i="1"/>
  <c r="G123" i="1"/>
  <c r="E124" i="1"/>
  <c r="F124" i="1"/>
  <c r="G124" i="1"/>
  <c r="E126" i="1"/>
  <c r="F126" i="1"/>
  <c r="G126" i="1"/>
  <c r="E127" i="1"/>
  <c r="F127" i="1"/>
  <c r="G127" i="1"/>
</calcChain>
</file>

<file path=xl/sharedStrings.xml><?xml version="1.0" encoding="utf-8"?>
<sst xmlns="http://schemas.openxmlformats.org/spreadsheetml/2006/main" count="220" uniqueCount="218">
  <si>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</si>
  <si>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</si>
  <si>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</si>
  <si>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</si>
  <si>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</si>
  <si>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</si>
  <si>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</si>
  <si>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</si>
  <si>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</si>
  <si>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</si>
  <si>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</si>
  <si>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</si>
  <si>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</si>
  <si>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</si>
  <si>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</si>
  <si>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</si>
  <si>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</si>
  <si>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</si>
  <si>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</si>
  <si>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</si>
  <si>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</si>
  <si>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</si>
  <si>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</si>
  <si>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</si>
  <si>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</si>
  <si>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</si>
  <si>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</si>
  <si>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</si>
  <si>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</si>
  <si>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</si>
  <si>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</si>
  <si>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</si>
  <si>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</si>
  <si>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</si>
  <si>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</si>
  <si>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</si>
  <si>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</si>
  <si>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</si>
  <si>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</si>
  <si>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</si>
  <si>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</si>
  <si>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</si>
  <si>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</si>
  <si>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</si>
  <si>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</si>
  <si>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</si>
  <si>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</si>
  <si>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</si>
  <si>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</si>
  <si>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</si>
  <si>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</si>
  <si>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</si>
  <si>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</si>
  <si>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</si>
  <si>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</si>
  <si>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</si>
  <si>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</si>
  <si>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</si>
  <si>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</si>
  <si>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</si>
  <si>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</si>
  <si>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</si>
  <si>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</si>
  <si>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</si>
  <si>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</si>
  <si>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</si>
  <si>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</si>
  <si>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</si>
  <si>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</si>
  <si>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</si>
  <si>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</si>
  <si>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</si>
  <si>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</si>
  <si>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</si>
  <si>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</si>
  <si>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</si>
  <si>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</si>
  <si>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</si>
  <si>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</si>
  <si>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</si>
  <si>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</si>
  <si>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</si>
  <si>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</si>
  <si>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</si>
  <si>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</si>
  <si>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</si>
  <si>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</si>
  <si>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</si>
  <si>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</si>
  <si>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</si>
  <si>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</si>
  <si>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</si>
  <si>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</si>
  <si>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</si>
  <si>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</si>
  <si>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</si>
  <si>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</si>
  <si>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</si>
  <si>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</si>
  <si>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</si>
  <si>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</si>
  <si>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</si>
  <si>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</si>
  <si>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</si>
  <si>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</si>
  <si>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</si>
  <si>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</si>
  <si>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</si>
  <si>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</si>
  <si>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</si>
  <si>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</si>
  <si>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</si>
  <si>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</si>
  <si>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</si>
  <si>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</si>
  <si>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</si>
  <si>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</si>
  <si>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</si>
  <si>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</si>
  <si>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</si>
  <si>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</si>
  <si>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</si>
  <si>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</si>
  <si>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</si>
  <si>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</si>
  <si>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</si>
  <si>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</si>
  <si>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</si>
  <si>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</si>
  <si>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</si>
  <si>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</si>
  <si>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</si>
  <si>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</si>
  <si>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</si>
  <si>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</si>
  <si>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</si>
  <si>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</si>
  <si>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</si>
  <si>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</si>
  <si>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</si>
  <si>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</si>
  <si>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</si>
  <si>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</si>
  <si>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</si>
  <si>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</si>
  <si>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</si>
  <si>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</si>
  <si>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</si>
  <si>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</si>
  <si>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</si>
  <si>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</si>
  <si>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</si>
  <si>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</si>
  <si>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</si>
  <si>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</si>
  <si>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</si>
  <si>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</si>
  <si>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</si>
  <si>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</si>
  <si>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</si>
  <si>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</si>
  <si>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</si>
  <si>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</si>
  <si>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</si>
  <si>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</si>
  <si>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</si>
  <si>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</si>
  <si>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</si>
  <si>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</si>
  <si>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</si>
  <si>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</si>
  <si>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</si>
  <si>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</si>
  <si>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</si>
  <si>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</si>
  <si>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</si>
  <si>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</si>
  <si>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</si>
  <si>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</si>
  <si>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</si>
  <si>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</si>
  <si>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</si>
  <si>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</si>
  <si>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</si>
  <si>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</si>
  <si>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</si>
  <si>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</si>
  <si>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</si>
  <si>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</si>
  <si>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</si>
  <si>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</si>
  <si>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</si>
  <si>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</si>
  <si>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</si>
  <si>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</si>
  <si>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</si>
  <si>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</si>
  <si>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</si>
  <si>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</si>
  <si>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</si>
  <si>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</si>
  <si>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</si>
  <si>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</si>
  <si>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</si>
  <si>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</si>
  <si>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</si>
  <si>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</si>
  <si>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</si>
  <si>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</si>
  <si>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</si>
  <si>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THE HOUSING BANK FOR TRADE AND FINANCE</t>
  </si>
  <si>
    <t>بنك الاسكان للتجارة والتمويل</t>
  </si>
  <si>
    <t>Non-controlling Interest</t>
  </si>
  <si>
    <t>Stock Dividends</t>
  </si>
  <si>
    <t>Cash Dividends</t>
  </si>
  <si>
    <t>أرباح موزعة</t>
  </si>
  <si>
    <t>أسهم موزعة</t>
  </si>
  <si>
    <t>حقوق غير مسيطرين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</si>
</sst>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15" x14ac:knownFonts="1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92"/>
  <sheetViews>
    <sheetView tabSelected="1" topLeftCell="E75" workbookViewId="0">
      <selection activeCell="I86" sqref="I86"/>
    </sheetView>
  </sheetViews>
  <sheetFormatPr defaultRowHeight="15" x14ac:dyDescent="0.2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 x14ac:dyDescent="0.2">
      <c r="D2" s="5" t="s">
        <v>210</v>
      </c>
      <c r="E2" s="5"/>
      <c r="F2" s="59">
        <v>111004</v>
      </c>
      <c r="G2" s="59"/>
      <c r="H2" s="59"/>
      <c r="I2" s="6" t="s">
        <v>211</v>
      </c>
    </row>
    <row r="4" spans="4:49" s="7" customFormat="1" ht="24.95" customHeight="1" x14ac:dyDescent="0.2">
      <c r="D4" s="51" t="s">
        <v>201</v>
      </c>
      <c r="E4" s="52">
        <v>2015</v>
      </c>
      <c r="F4" s="52">
        <v>2014</v>
      </c>
      <c r="G4" s="52">
        <v>2013</v>
      </c>
      <c r="H4" s="52">
        <v>2012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 x14ac:dyDescent="0.2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 x14ac:dyDescent="0.2">
      <c r="D6" s="12" t="s">
        <v>3</v>
      </c>
      <c r="E6" s="13">
        <v>9.4499999999999993</v>
      </c>
      <c r="F6" s="13">
        <v>9.1</v>
      </c>
      <c r="G6" s="13">
        <v>8.6999999999999993</v>
      </c>
      <c r="H6" s="13">
        <v>8.25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 x14ac:dyDescent="0.2">
      <c r="D7" s="12" t="s">
        <v>5</v>
      </c>
      <c r="E7" s="15">
        <v>3301167.73</v>
      </c>
      <c r="F7" s="15">
        <v>2287447.71</v>
      </c>
      <c r="G7" s="15">
        <v>4618811.3099999996</v>
      </c>
      <c r="H7" s="15">
        <v>6632963.0700000003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 x14ac:dyDescent="0.2">
      <c r="D8" s="12" t="s">
        <v>7</v>
      </c>
      <c r="E8" s="15">
        <v>355823</v>
      </c>
      <c r="F8" s="15">
        <v>254377</v>
      </c>
      <c r="G8" s="15">
        <v>540142</v>
      </c>
      <c r="H8" s="15">
        <v>810929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 x14ac:dyDescent="0.2">
      <c r="D9" s="12" t="s">
        <v>9</v>
      </c>
      <c r="E9" s="15">
        <v>420</v>
      </c>
      <c r="F9" s="15">
        <v>466</v>
      </c>
      <c r="G9" s="15">
        <v>512</v>
      </c>
      <c r="H9" s="15">
        <v>879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 x14ac:dyDescent="0.2">
      <c r="D10" s="12" t="s">
        <v>11</v>
      </c>
      <c r="E10" s="15">
        <v>252000000</v>
      </c>
      <c r="F10" s="15">
        <v>252000000</v>
      </c>
      <c r="G10" s="15">
        <v>252000000</v>
      </c>
      <c r="H10" s="15">
        <v>252000000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 x14ac:dyDescent="0.2">
      <c r="D11" s="12" t="s">
        <v>13</v>
      </c>
      <c r="E11" s="15">
        <v>2381400000</v>
      </c>
      <c r="F11" s="15">
        <v>2293200000</v>
      </c>
      <c r="G11" s="15">
        <v>2192400000</v>
      </c>
      <c r="H11" s="15">
        <v>2079000000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 x14ac:dyDescent="0.2">
      <c r="D12" s="16" t="s">
        <v>15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 x14ac:dyDescent="0.25">
      <c r="D13" s="19"/>
      <c r="E13" s="20"/>
      <c r="F13" s="20"/>
      <c r="G13" s="20"/>
      <c r="H13" s="20"/>
      <c r="I13" s="21"/>
    </row>
    <row r="14" spans="4:49" ht="15.75" x14ac:dyDescent="0.25">
      <c r="E14" s="20"/>
      <c r="F14" s="20"/>
      <c r="G14" s="20"/>
      <c r="H14" s="20"/>
      <c r="I14" s="22"/>
    </row>
    <row r="15" spans="4:49" s="7" customFormat="1" ht="24.95" customHeight="1" x14ac:dyDescent="0.2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 x14ac:dyDescent="0.2">
      <c r="D16" s="9" t="s">
        <v>19</v>
      </c>
      <c r="E16" s="24">
        <v>1037131493</v>
      </c>
      <c r="F16" s="24">
        <v>1619961866</v>
      </c>
      <c r="G16" s="24">
        <v>1212222931</v>
      </c>
      <c r="H16" s="24">
        <v>1043819775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 x14ac:dyDescent="0.2">
      <c r="D17" s="26" t="s">
        <v>21</v>
      </c>
      <c r="E17" s="27">
        <v>655755916</v>
      </c>
      <c r="F17" s="27">
        <v>513613066</v>
      </c>
      <c r="G17" s="27">
        <v>523170889</v>
      </c>
      <c r="H17" s="27">
        <v>856146761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 x14ac:dyDescent="0.2">
      <c r="D18" s="12" t="s">
        <v>23</v>
      </c>
      <c r="E18" s="27">
        <v>24624589</v>
      </c>
      <c r="F18" s="27">
        <v>23147561</v>
      </c>
      <c r="G18" s="27">
        <v>21812000</v>
      </c>
      <c r="H18" s="27">
        <v>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 x14ac:dyDescent="0.2">
      <c r="D19" s="12" t="s">
        <v>206</v>
      </c>
      <c r="E19" s="27">
        <v>22222616</v>
      </c>
      <c r="F19" s="27">
        <v>23166520</v>
      </c>
      <c r="G19" s="27">
        <v>24105311</v>
      </c>
      <c r="H19" s="27">
        <v>56024227</v>
      </c>
      <c r="I19" s="28" t="s">
        <v>203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 x14ac:dyDescent="0.2">
      <c r="D20" s="12" t="s">
        <v>207</v>
      </c>
      <c r="E20" s="27">
        <v>580524</v>
      </c>
      <c r="F20" s="27">
        <v>656357</v>
      </c>
      <c r="G20" s="27">
        <v>587198</v>
      </c>
      <c r="H20" s="27">
        <v>589254</v>
      </c>
      <c r="I20" s="28" t="s">
        <v>204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 x14ac:dyDescent="0.2">
      <c r="D21" s="12" t="s">
        <v>208</v>
      </c>
      <c r="E21" s="27">
        <v>2365183490</v>
      </c>
      <c r="F21" s="27">
        <v>2391960440</v>
      </c>
      <c r="G21" s="27">
        <v>2498555480</v>
      </c>
      <c r="H21" s="27">
        <v>2195482801</v>
      </c>
      <c r="I21" s="28" t="s">
        <v>205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 x14ac:dyDescent="0.2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 x14ac:dyDescent="0.2">
      <c r="D23" s="12" t="s">
        <v>27</v>
      </c>
      <c r="E23" s="27">
        <v>3494685820</v>
      </c>
      <c r="F23" s="27">
        <v>2716539690</v>
      </c>
      <c r="G23" s="27">
        <v>2662847949</v>
      </c>
      <c r="H23" s="27">
        <v>2683882296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 x14ac:dyDescent="0.2">
      <c r="D24" s="12" t="s">
        <v>29</v>
      </c>
      <c r="E24" s="27">
        <v>197063364</v>
      </c>
      <c r="F24" s="27">
        <v>191400781</v>
      </c>
      <c r="G24" s="27">
        <v>232069846</v>
      </c>
      <c r="H24" s="27">
        <v>189717804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 x14ac:dyDescent="0.2">
      <c r="D25" s="12" t="s">
        <v>31</v>
      </c>
      <c r="E25" s="27">
        <v>85432225</v>
      </c>
      <c r="F25" s="27">
        <v>70883973</v>
      </c>
      <c r="G25" s="27">
        <v>82310498</v>
      </c>
      <c r="H25" s="27">
        <v>67430092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 x14ac:dyDescent="0.2">
      <c r="D26" s="12" t="s">
        <v>33</v>
      </c>
      <c r="E26" s="27">
        <v>158572865</v>
      </c>
      <c r="F26" s="27">
        <v>141904780</v>
      </c>
      <c r="G26" s="27">
        <v>119625128</v>
      </c>
      <c r="H26" s="27">
        <v>117056900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 x14ac:dyDescent="0.2">
      <c r="D27" s="12" t="s">
        <v>170</v>
      </c>
      <c r="E27" s="27">
        <v>36856464</v>
      </c>
      <c r="F27" s="27">
        <v>36097883</v>
      </c>
      <c r="G27" s="27">
        <v>25199432</v>
      </c>
      <c r="H27" s="27">
        <v>21957096</v>
      </c>
      <c r="I27" s="28" t="s">
        <v>154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 x14ac:dyDescent="0.2">
      <c r="D28" s="12" t="s">
        <v>35</v>
      </c>
      <c r="E28" s="27">
        <v>127084951</v>
      </c>
      <c r="F28" s="27">
        <v>127881304</v>
      </c>
      <c r="G28" s="27">
        <v>138964037</v>
      </c>
      <c r="H28" s="27">
        <v>116668499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 x14ac:dyDescent="0.2">
      <c r="D29" s="16" t="s">
        <v>37</v>
      </c>
      <c r="E29" s="29">
        <v>7922698728</v>
      </c>
      <c r="F29" s="29">
        <v>7594929467</v>
      </c>
      <c r="G29" s="29">
        <v>7227090355</v>
      </c>
      <c r="H29" s="29">
        <v>7091627609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 x14ac:dyDescent="0.25">
      <c r="D30" s="19"/>
      <c r="E30" s="31"/>
      <c r="F30" s="31"/>
      <c r="G30" s="31"/>
      <c r="H30" s="31"/>
      <c r="I30" s="22"/>
    </row>
    <row r="31" spans="4:49" ht="15.75" x14ac:dyDescent="0.25">
      <c r="E31" s="31"/>
      <c r="F31" s="31"/>
      <c r="G31" s="31"/>
      <c r="H31" s="31"/>
    </row>
    <row r="32" spans="4:49" s="7" customFormat="1" ht="24.95" customHeight="1" x14ac:dyDescent="0.2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 x14ac:dyDescent="0.2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 x14ac:dyDescent="0.2">
      <c r="D34" s="9" t="s">
        <v>43</v>
      </c>
      <c r="E34" s="24">
        <v>5809753863</v>
      </c>
      <c r="F34" s="24">
        <v>5459896679</v>
      </c>
      <c r="G34" s="24">
        <v>5093448045</v>
      </c>
      <c r="H34" s="24">
        <v>4727188041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 x14ac:dyDescent="0.2">
      <c r="D35" s="26" t="s">
        <v>45</v>
      </c>
      <c r="E35" s="32">
        <v>535535925</v>
      </c>
      <c r="F35" s="32">
        <v>603476645</v>
      </c>
      <c r="G35" s="32">
        <v>592859602</v>
      </c>
      <c r="H35" s="32">
        <v>839568059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 x14ac:dyDescent="0.2">
      <c r="D36" s="12" t="s">
        <v>47</v>
      </c>
      <c r="E36" s="27">
        <v>279108487</v>
      </c>
      <c r="F36" s="27">
        <v>237460878</v>
      </c>
      <c r="G36" s="27">
        <v>227876049</v>
      </c>
      <c r="H36" s="27">
        <v>260717509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 x14ac:dyDescent="0.2">
      <c r="D37" s="12" t="s">
        <v>172</v>
      </c>
      <c r="E37" s="27">
        <v>31030475</v>
      </c>
      <c r="F37" s="27">
        <v>21698428</v>
      </c>
      <c r="G37" s="27">
        <v>17004724</v>
      </c>
      <c r="H37" s="27">
        <v>31299471</v>
      </c>
      <c r="I37" s="28" t="s">
        <v>155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 x14ac:dyDescent="0.2">
      <c r="D38" s="12" t="s">
        <v>171</v>
      </c>
      <c r="E38" s="27">
        <v>2056712</v>
      </c>
      <c r="F38" s="27">
        <v>2056712</v>
      </c>
      <c r="G38" s="27">
        <v>1762896</v>
      </c>
      <c r="H38" s="27">
        <v>1762896</v>
      </c>
      <c r="I38" s="28" t="s">
        <v>156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 x14ac:dyDescent="0.2">
      <c r="D39" s="12" t="s">
        <v>49</v>
      </c>
      <c r="E39" s="27">
        <v>225873011</v>
      </c>
      <c r="F39" s="27">
        <v>231941996</v>
      </c>
      <c r="G39" s="27">
        <v>237043512</v>
      </c>
      <c r="H39" s="27">
        <v>184426671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 x14ac:dyDescent="0.2">
      <c r="D40" s="16" t="s">
        <v>51</v>
      </c>
      <c r="E40" s="29">
        <v>6883358473</v>
      </c>
      <c r="F40" s="29">
        <v>6556531338</v>
      </c>
      <c r="G40" s="29">
        <v>6169994828</v>
      </c>
      <c r="H40" s="29">
        <v>6044962647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 x14ac:dyDescent="0.25">
      <c r="D41" s="19"/>
      <c r="E41" s="31"/>
      <c r="F41" s="31"/>
      <c r="G41" s="31"/>
      <c r="H41" s="31"/>
      <c r="I41" s="22"/>
    </row>
    <row r="42" spans="4:49" ht="15.75" x14ac:dyDescent="0.25">
      <c r="D42" s="19"/>
      <c r="E42" s="31"/>
      <c r="F42" s="31"/>
      <c r="G42" s="31"/>
      <c r="H42" s="31"/>
      <c r="I42" s="22"/>
    </row>
    <row r="43" spans="4:49" s="7" customFormat="1" ht="24.95" customHeight="1" x14ac:dyDescent="0.2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 x14ac:dyDescent="0.2">
      <c r="D44" s="9" t="s">
        <v>55</v>
      </c>
      <c r="E44" s="24">
        <v>252000000</v>
      </c>
      <c r="F44" s="24">
        <v>252000000</v>
      </c>
      <c r="G44" s="24">
        <v>252000000</v>
      </c>
      <c r="H44" s="24">
        <v>252000000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 x14ac:dyDescent="0.2">
      <c r="D45" s="12" t="s">
        <v>57</v>
      </c>
      <c r="E45" s="27">
        <v>252000000</v>
      </c>
      <c r="F45" s="27">
        <v>252000000</v>
      </c>
      <c r="G45" s="27">
        <v>252000000</v>
      </c>
      <c r="H45" s="27">
        <v>252000000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 x14ac:dyDescent="0.2">
      <c r="D46" s="12" t="s">
        <v>59</v>
      </c>
      <c r="E46" s="27">
        <v>252000000</v>
      </c>
      <c r="F46" s="27">
        <v>252000000</v>
      </c>
      <c r="G46" s="27">
        <v>252000000</v>
      </c>
      <c r="H46" s="27">
        <v>252000000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 x14ac:dyDescent="0.2">
      <c r="D47" s="12" t="s">
        <v>61</v>
      </c>
      <c r="E47" s="27">
        <v>172277768</v>
      </c>
      <c r="F47" s="27">
        <v>155006478</v>
      </c>
      <c r="G47" s="27">
        <v>141068190</v>
      </c>
      <c r="H47" s="27">
        <v>128758427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 x14ac:dyDescent="0.2">
      <c r="D48" s="12" t="s">
        <v>63</v>
      </c>
      <c r="E48" s="27">
        <v>33222068</v>
      </c>
      <c r="F48" s="27">
        <v>33222068</v>
      </c>
      <c r="G48" s="27">
        <v>33222068</v>
      </c>
      <c r="H48" s="27">
        <v>33222068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 x14ac:dyDescent="0.2">
      <c r="D49" s="12" t="s">
        <v>65</v>
      </c>
      <c r="E49" s="27">
        <v>39673603</v>
      </c>
      <c r="F49" s="27">
        <v>35527421</v>
      </c>
      <c r="G49" s="27">
        <v>32534147</v>
      </c>
      <c r="H49" s="27">
        <v>31329096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 x14ac:dyDescent="0.2">
      <c r="D50" s="12" t="s">
        <v>67</v>
      </c>
      <c r="E50" s="27">
        <v>357925469</v>
      </c>
      <c r="F50" s="27">
        <v>357925469</v>
      </c>
      <c r="G50" s="27">
        <v>357925469</v>
      </c>
      <c r="H50" s="27">
        <v>357925469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 x14ac:dyDescent="0.2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 x14ac:dyDescent="0.2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 x14ac:dyDescent="0.2">
      <c r="D53" s="12" t="s">
        <v>214</v>
      </c>
      <c r="E53" s="27">
        <v>80640000</v>
      </c>
      <c r="F53" s="27">
        <v>88200000</v>
      </c>
      <c r="G53" s="27">
        <v>75600000</v>
      </c>
      <c r="H53" s="27">
        <v>63000000</v>
      </c>
      <c r="I53" s="28" t="s">
        <v>215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 x14ac:dyDescent="0.2">
      <c r="D54" s="12" t="s">
        <v>213</v>
      </c>
      <c r="E54" s="27">
        <v>0</v>
      </c>
      <c r="F54" s="27">
        <v>0</v>
      </c>
      <c r="G54" s="27">
        <v>0</v>
      </c>
      <c r="H54" s="27">
        <v>0</v>
      </c>
      <c r="I54" s="28" t="s">
        <v>216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 x14ac:dyDescent="0.2">
      <c r="D55" s="12" t="s">
        <v>73</v>
      </c>
      <c r="E55" s="27">
        <v>-89872167</v>
      </c>
      <c r="F55" s="27">
        <v>-62331553</v>
      </c>
      <c r="G55" s="27">
        <v>-42274698</v>
      </c>
      <c r="H55" s="27">
        <v>-25903209</v>
      </c>
      <c r="I55" s="28" t="s">
        <v>74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 x14ac:dyDescent="0.2">
      <c r="D56" s="12" t="s">
        <v>75</v>
      </c>
      <c r="E56" s="27">
        <v>-349012</v>
      </c>
      <c r="F56" s="27">
        <v>-266054</v>
      </c>
      <c r="G56" s="27">
        <v>-388830</v>
      </c>
      <c r="H56" s="27">
        <v>-311778</v>
      </c>
      <c r="I56" s="28" t="s">
        <v>76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 x14ac:dyDescent="0.2">
      <c r="D57" s="12" t="s">
        <v>77</v>
      </c>
      <c r="E57" s="27">
        <v>145279340</v>
      </c>
      <c r="F57" s="27">
        <v>125531123</v>
      </c>
      <c r="G57" s="27">
        <v>122130117</v>
      </c>
      <c r="H57" s="27">
        <v>110822610</v>
      </c>
      <c r="I57" s="28" t="s">
        <v>78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 x14ac:dyDescent="0.2">
      <c r="D58" s="12" t="s">
        <v>79</v>
      </c>
      <c r="E58" s="27">
        <v>990797069</v>
      </c>
      <c r="F58" s="27">
        <v>984814952</v>
      </c>
      <c r="G58" s="27">
        <v>971816463</v>
      </c>
      <c r="H58" s="27">
        <v>950842683</v>
      </c>
      <c r="I58" s="28" t="s">
        <v>80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 x14ac:dyDescent="0.2">
      <c r="D59" s="47" t="s">
        <v>212</v>
      </c>
      <c r="E59" s="48">
        <v>48543186</v>
      </c>
      <c r="F59" s="48">
        <v>53583177</v>
      </c>
      <c r="G59" s="48">
        <v>85279064</v>
      </c>
      <c r="H59" s="48">
        <v>95822279</v>
      </c>
      <c r="I59" s="49" t="s">
        <v>217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 x14ac:dyDescent="0.2">
      <c r="D60" s="16" t="s">
        <v>81</v>
      </c>
      <c r="E60" s="29">
        <v>7922698728</v>
      </c>
      <c r="F60" s="29">
        <v>7594929467</v>
      </c>
      <c r="G60" s="29">
        <v>7227090355</v>
      </c>
      <c r="H60" s="29">
        <v>7091627609</v>
      </c>
      <c r="I60" s="30" t="s">
        <v>82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 x14ac:dyDescent="0.25">
      <c r="D61" s="19"/>
      <c r="E61" s="31"/>
      <c r="F61" s="31"/>
      <c r="G61" s="31"/>
      <c r="H61" s="31"/>
      <c r="I61" s="22"/>
    </row>
    <row r="62" spans="4:49" ht="15.75" x14ac:dyDescent="0.25">
      <c r="D62" s="19"/>
      <c r="E62" s="31"/>
      <c r="F62" s="31"/>
      <c r="G62" s="31"/>
      <c r="H62" s="31"/>
      <c r="I62" s="22"/>
    </row>
    <row r="63" spans="4:49" s="7" customFormat="1" ht="24.95" customHeight="1" x14ac:dyDescent="0.2">
      <c r="D63" s="51" t="s">
        <v>202</v>
      </c>
      <c r="E63" s="57"/>
      <c r="F63" s="57"/>
      <c r="G63" s="57"/>
      <c r="H63" s="57"/>
      <c r="I63" s="53" t="s">
        <v>83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 x14ac:dyDescent="0.2">
      <c r="D64" s="9" t="s">
        <v>84</v>
      </c>
      <c r="E64" s="24">
        <v>382040859</v>
      </c>
      <c r="F64" s="24">
        <v>383607423</v>
      </c>
      <c r="G64" s="24">
        <v>364915097</v>
      </c>
      <c r="H64" s="24">
        <v>336437636</v>
      </c>
      <c r="I64" s="25" t="s">
        <v>85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 x14ac:dyDescent="0.2">
      <c r="D65" s="12" t="s">
        <v>86</v>
      </c>
      <c r="E65" s="27">
        <v>116037812</v>
      </c>
      <c r="F65" s="27">
        <v>118298439</v>
      </c>
      <c r="G65" s="27">
        <v>107298100</v>
      </c>
      <c r="H65" s="27">
        <v>98229873</v>
      </c>
      <c r="I65" s="28" t="s">
        <v>87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 x14ac:dyDescent="0.2">
      <c r="D66" s="12" t="s">
        <v>88</v>
      </c>
      <c r="E66" s="27">
        <v>266003047</v>
      </c>
      <c r="F66" s="27">
        <v>265308984</v>
      </c>
      <c r="G66" s="27">
        <v>257616997</v>
      </c>
      <c r="H66" s="27">
        <v>238207763</v>
      </c>
      <c r="I66" s="28" t="s">
        <v>89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 x14ac:dyDescent="0.2">
      <c r="D67" s="12" t="s">
        <v>90</v>
      </c>
      <c r="E67" s="27">
        <v>28343565</v>
      </c>
      <c r="F67" s="27">
        <v>35047095</v>
      </c>
      <c r="G67" s="27">
        <v>33522764</v>
      </c>
      <c r="H67" s="27">
        <v>33386951</v>
      </c>
      <c r="I67" s="28" t="s">
        <v>91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 x14ac:dyDescent="0.2">
      <c r="D68" s="12" t="s">
        <v>173</v>
      </c>
      <c r="E68" s="27">
        <v>294346612</v>
      </c>
      <c r="F68" s="27">
        <v>300356079</v>
      </c>
      <c r="G68" s="27">
        <v>291139761</v>
      </c>
      <c r="H68" s="27">
        <v>271594714</v>
      </c>
      <c r="I68" s="28" t="s">
        <v>167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 x14ac:dyDescent="0.2">
      <c r="D69" s="12" t="s">
        <v>92</v>
      </c>
      <c r="E69" s="27">
        <v>-427873</v>
      </c>
      <c r="F69" s="27">
        <v>296945</v>
      </c>
      <c r="G69" s="27">
        <v>1341553</v>
      </c>
      <c r="H69" s="27">
        <v>-178872</v>
      </c>
      <c r="I69" s="28" t="s">
        <v>93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 x14ac:dyDescent="0.2">
      <c r="D70" s="12" t="s">
        <v>174</v>
      </c>
      <c r="E70" s="27">
        <v>21855415</v>
      </c>
      <c r="F70" s="27">
        <v>15213091</v>
      </c>
      <c r="G70" s="27">
        <v>27159715</v>
      </c>
      <c r="H70" s="27">
        <v>24134579</v>
      </c>
      <c r="I70" s="28" t="s">
        <v>157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 x14ac:dyDescent="0.2">
      <c r="D71" s="12" t="s">
        <v>175</v>
      </c>
      <c r="E71" s="27">
        <v>30495078</v>
      </c>
      <c r="F71" s="27">
        <v>30409533</v>
      </c>
      <c r="G71" s="27">
        <v>37334924</v>
      </c>
      <c r="H71" s="27">
        <v>31745843</v>
      </c>
      <c r="I71" s="28" t="s">
        <v>158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 x14ac:dyDescent="0.2">
      <c r="D72" s="12" t="s">
        <v>176</v>
      </c>
      <c r="E72" s="27">
        <v>346269232</v>
      </c>
      <c r="F72" s="27">
        <v>346275648</v>
      </c>
      <c r="G72" s="27">
        <v>356975953</v>
      </c>
      <c r="H72" s="27">
        <v>327296264</v>
      </c>
      <c r="I72" s="28" t="s">
        <v>159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 x14ac:dyDescent="0.2">
      <c r="D73" s="12" t="s">
        <v>177</v>
      </c>
      <c r="E73" s="27">
        <v>71782287</v>
      </c>
      <c r="F73" s="27">
        <v>71808849</v>
      </c>
      <c r="G73" s="27">
        <v>69132882</v>
      </c>
      <c r="H73" s="27">
        <v>63760335</v>
      </c>
      <c r="I73" s="28" t="s">
        <v>160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 x14ac:dyDescent="0.2">
      <c r="D74" s="12" t="s">
        <v>178</v>
      </c>
      <c r="E74" s="27">
        <v>14097233</v>
      </c>
      <c r="F74" s="27">
        <v>13418316</v>
      </c>
      <c r="G74" s="27">
        <v>11388374</v>
      </c>
      <c r="H74" s="27">
        <v>11752010</v>
      </c>
      <c r="I74" s="28" t="s">
        <v>162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 x14ac:dyDescent="0.2">
      <c r="D75" s="12" t="s">
        <v>179</v>
      </c>
      <c r="E75" s="27">
        <v>49007603</v>
      </c>
      <c r="F75" s="27">
        <v>55873478</v>
      </c>
      <c r="G75" s="27">
        <v>46214120</v>
      </c>
      <c r="H75" s="27">
        <v>40694155</v>
      </c>
      <c r="I75" s="28" t="s">
        <v>169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 x14ac:dyDescent="0.2">
      <c r="D76" s="12" t="s">
        <v>180</v>
      </c>
      <c r="E76" s="27">
        <v>20176201</v>
      </c>
      <c r="F76" s="61">
        <v>38061952</v>
      </c>
      <c r="G76" s="61">
        <v>74733731</v>
      </c>
      <c r="H76" s="61">
        <v>64776588</v>
      </c>
      <c r="I76" s="28" t="s">
        <v>161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 x14ac:dyDescent="0.2">
      <c r="D77" s="12" t="s">
        <v>181</v>
      </c>
      <c r="E77" s="27">
        <v>14185792</v>
      </c>
      <c r="F77" s="27">
        <v>5010031</v>
      </c>
      <c r="G77" s="27">
        <v>5379843</v>
      </c>
      <c r="H77" s="27">
        <v>3542261</v>
      </c>
      <c r="I77" s="28" t="s">
        <v>168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 x14ac:dyDescent="0.2">
      <c r="D78" s="12" t="s">
        <v>182</v>
      </c>
      <c r="E78" s="27">
        <v>0</v>
      </c>
      <c r="F78" s="27">
        <v>0</v>
      </c>
      <c r="G78" s="27">
        <v>0</v>
      </c>
      <c r="H78" s="27">
        <v>467611</v>
      </c>
      <c r="I78" s="28" t="s">
        <v>163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 x14ac:dyDescent="0.2">
      <c r="D79" s="12" t="s">
        <v>183</v>
      </c>
      <c r="E79" s="27">
        <v>169249116</v>
      </c>
      <c r="F79" s="27">
        <v>184172626</v>
      </c>
      <c r="G79" s="27">
        <v>206848950</v>
      </c>
      <c r="H79" s="27">
        <v>184992960</v>
      </c>
      <c r="I79" s="28" t="s">
        <v>164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 x14ac:dyDescent="0.2">
      <c r="D80" s="12" t="s">
        <v>184</v>
      </c>
      <c r="E80" s="27">
        <v>177020116</v>
      </c>
      <c r="F80" s="27">
        <v>162103022</v>
      </c>
      <c r="G80" s="27">
        <v>150127003</v>
      </c>
      <c r="H80" s="27">
        <v>142303304</v>
      </c>
      <c r="I80" s="28" t="s">
        <v>165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 x14ac:dyDescent="0.2">
      <c r="D81" s="12" t="s">
        <v>94</v>
      </c>
      <c r="E81" s="27">
        <v>52292082</v>
      </c>
      <c r="F81" s="27">
        <v>38185793</v>
      </c>
      <c r="G81" s="27">
        <v>43200374</v>
      </c>
      <c r="H81" s="27">
        <v>37752192</v>
      </c>
      <c r="I81" s="28" t="s">
        <v>95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 x14ac:dyDescent="0.2">
      <c r="D82" s="12" t="s">
        <v>185</v>
      </c>
      <c r="E82" s="27">
        <v>0</v>
      </c>
      <c r="F82" s="27">
        <v>0</v>
      </c>
      <c r="G82" s="27">
        <v>0</v>
      </c>
      <c r="H82" s="27">
        <v>0</v>
      </c>
      <c r="I82" s="28" t="s">
        <v>96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 x14ac:dyDescent="0.2">
      <c r="D83" s="12" t="s">
        <v>186</v>
      </c>
      <c r="E83" s="27">
        <v>0</v>
      </c>
      <c r="F83" s="27">
        <v>0</v>
      </c>
      <c r="G83" s="27">
        <v>0</v>
      </c>
      <c r="H83" s="27">
        <v>0</v>
      </c>
      <c r="I83" s="28" t="s">
        <v>97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 x14ac:dyDescent="0.2">
      <c r="D84" s="12" t="s">
        <v>187</v>
      </c>
      <c r="E84" s="27">
        <v>0</v>
      </c>
      <c r="F84" s="27">
        <v>0</v>
      </c>
      <c r="G84" s="27">
        <v>0</v>
      </c>
      <c r="H84" s="27">
        <v>62500</v>
      </c>
      <c r="I84" s="28" t="s">
        <v>166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 x14ac:dyDescent="0.2">
      <c r="D85" s="12" t="s">
        <v>200</v>
      </c>
      <c r="E85" s="27">
        <v>124728034</v>
      </c>
      <c r="F85" s="27">
        <v>123917229</v>
      </c>
      <c r="G85" s="27">
        <v>106926629</v>
      </c>
      <c r="H85" s="27">
        <v>104488612</v>
      </c>
      <c r="I85" s="28" t="s">
        <v>192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 x14ac:dyDescent="0.2">
      <c r="D86" s="47" t="s">
        <v>212</v>
      </c>
      <c r="E86" s="27">
        <v>2959514</v>
      </c>
      <c r="F86" s="27">
        <v>3678814</v>
      </c>
      <c r="G86" s="27">
        <v>7145152</v>
      </c>
      <c r="H86" s="27">
        <v>10424278</v>
      </c>
      <c r="I86" s="49" t="s">
        <v>217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 x14ac:dyDescent="0.2">
      <c r="D87" s="16" t="s">
        <v>199</v>
      </c>
      <c r="E87" s="29">
        <v>121768520</v>
      </c>
      <c r="F87" s="29">
        <v>120238415</v>
      </c>
      <c r="G87" s="29">
        <v>99781477</v>
      </c>
      <c r="H87" s="29">
        <v>94064334</v>
      </c>
      <c r="I87" s="30" t="s">
        <v>193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 x14ac:dyDescent="0.25">
      <c r="D88" s="19"/>
      <c r="E88" s="31"/>
      <c r="F88" s="31"/>
      <c r="G88" s="31"/>
      <c r="H88" s="31"/>
      <c r="I88" s="22"/>
    </row>
    <row r="89" spans="4:49" ht="15.75" x14ac:dyDescent="0.25">
      <c r="D89" s="19"/>
      <c r="E89" s="31"/>
      <c r="F89" s="31"/>
      <c r="G89" s="31"/>
      <c r="H89" s="31"/>
      <c r="I89" s="22"/>
    </row>
    <row r="90" spans="4:49" s="7" customFormat="1" ht="24.95" customHeight="1" x14ac:dyDescent="0.2">
      <c r="D90" s="51" t="s">
        <v>98</v>
      </c>
      <c r="E90" s="58"/>
      <c r="F90" s="58"/>
      <c r="G90" s="58"/>
      <c r="H90" s="58"/>
      <c r="I90" s="53" t="s">
        <v>99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 x14ac:dyDescent="0.2">
      <c r="D91" s="9" t="s">
        <v>100</v>
      </c>
      <c r="E91" s="60">
        <v>1630028931</v>
      </c>
      <c r="F91" s="60">
        <v>1187427948</v>
      </c>
      <c r="G91" s="60">
        <v>1101727155</v>
      </c>
      <c r="H91" s="60">
        <v>1538537180</v>
      </c>
      <c r="I91" s="25" t="s">
        <v>101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 x14ac:dyDescent="0.2">
      <c r="D92" s="12" t="s">
        <v>102</v>
      </c>
      <c r="E92" s="61">
        <v>-334700393</v>
      </c>
      <c r="F92" s="61">
        <v>487967582</v>
      </c>
      <c r="G92" s="61">
        <v>514317076</v>
      </c>
      <c r="H92" s="61">
        <v>-161625431</v>
      </c>
      <c r="I92" s="28" t="s">
        <v>103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 x14ac:dyDescent="0.2">
      <c r="D93" s="12" t="s">
        <v>104</v>
      </c>
      <c r="E93" s="61">
        <v>-8475204</v>
      </c>
      <c r="F93" s="61">
        <v>23780650</v>
      </c>
      <c r="G93" s="61">
        <v>-328109599</v>
      </c>
      <c r="H93" s="61">
        <v>-207188894</v>
      </c>
      <c r="I93" s="28" t="s">
        <v>105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 x14ac:dyDescent="0.2">
      <c r="D94" s="12" t="s">
        <v>106</v>
      </c>
      <c r="E94" s="61">
        <v>-76209930</v>
      </c>
      <c r="F94" s="61">
        <v>-68140772</v>
      </c>
      <c r="G94" s="61">
        <v>-84971267</v>
      </c>
      <c r="H94" s="61">
        <v>-46904530</v>
      </c>
      <c r="I94" s="28" t="s">
        <v>107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 x14ac:dyDescent="0.2">
      <c r="D95" s="12" t="s">
        <v>108</v>
      </c>
      <c r="E95" s="61">
        <v>1089745</v>
      </c>
      <c r="F95" s="61">
        <v>-1006477</v>
      </c>
      <c r="G95" s="61">
        <v>-15535417</v>
      </c>
      <c r="H95" s="61">
        <v>-21091170</v>
      </c>
      <c r="I95" s="28" t="s">
        <v>109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 x14ac:dyDescent="0.2">
      <c r="D96" s="16" t="s">
        <v>110</v>
      </c>
      <c r="E96" s="62">
        <v>1211733149</v>
      </c>
      <c r="F96" s="62">
        <v>1630028931</v>
      </c>
      <c r="G96" s="62">
        <v>1187427948</v>
      </c>
      <c r="H96" s="62">
        <v>1101727155</v>
      </c>
      <c r="I96" s="30" t="s">
        <v>111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 x14ac:dyDescent="0.2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 x14ac:dyDescent="0.2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 x14ac:dyDescent="0.2">
      <c r="D99" s="51" t="s">
        <v>112</v>
      </c>
      <c r="E99" s="52"/>
      <c r="F99" s="52"/>
      <c r="G99" s="52"/>
      <c r="H99" s="52"/>
      <c r="I99" s="50" t="s">
        <v>113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 x14ac:dyDescent="0.2">
      <c r="D100" s="9" t="s">
        <v>114</v>
      </c>
      <c r="E100" s="10">
        <f>+E8*100/E10</f>
        <v>0.14119960317460317</v>
      </c>
      <c r="F100" s="10">
        <f>+F8*100/F10</f>
        <v>0.10094325396825397</v>
      </c>
      <c r="G100" s="10">
        <f>+G8*100/G10</f>
        <v>0.2143420634920635</v>
      </c>
      <c r="H100" s="10">
        <f>+H8*100/H10</f>
        <v>0.32179722222222223</v>
      </c>
      <c r="I100" s="11" t="s">
        <v>115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 x14ac:dyDescent="0.2">
      <c r="D101" s="12" t="s">
        <v>116</v>
      </c>
      <c r="E101" s="13">
        <f>+E87/E10</f>
        <v>0.48320841269841269</v>
      </c>
      <c r="F101" s="13">
        <f>+F87/F10</f>
        <v>0.47713656746031746</v>
      </c>
      <c r="G101" s="13">
        <f>+G87/G10</f>
        <v>0.39595824206349206</v>
      </c>
      <c r="H101" s="13">
        <f>+H87/H10</f>
        <v>0.37327116666666665</v>
      </c>
      <c r="I101" s="14" t="s">
        <v>117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 x14ac:dyDescent="0.2">
      <c r="D102" s="12" t="s">
        <v>118</v>
      </c>
      <c r="E102" s="13">
        <f>+E53/E10</f>
        <v>0.32</v>
      </c>
      <c r="F102" s="13">
        <f>+F53/F10</f>
        <v>0.35</v>
      </c>
      <c r="G102" s="13">
        <f>+G53/G10</f>
        <v>0.3</v>
      </c>
      <c r="H102" s="13">
        <f>+H53/H10</f>
        <v>0.25</v>
      </c>
      <c r="I102" s="14" t="s">
        <v>119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 x14ac:dyDescent="0.2">
      <c r="D103" s="12" t="s">
        <v>120</v>
      </c>
      <c r="E103" s="13">
        <f>+E58/E10</f>
        <v>3.9317344007936508</v>
      </c>
      <c r="F103" s="13">
        <f>+F58/F10</f>
        <v>3.9079958412698415</v>
      </c>
      <c r="G103" s="13">
        <f>+G58/G10</f>
        <v>3.8564145357142858</v>
      </c>
      <c r="H103" s="13">
        <f>+H58/H10</f>
        <v>3.77318525</v>
      </c>
      <c r="I103" s="14" t="s">
        <v>121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 x14ac:dyDescent="0.2">
      <c r="D104" s="12" t="s">
        <v>122</v>
      </c>
      <c r="E104" s="13">
        <f>+E11/E87</f>
        <v>19.556778714235829</v>
      </c>
      <c r="F104" s="13">
        <f>+F11/F87</f>
        <v>19.07210769536508</v>
      </c>
      <c r="G104" s="13">
        <f>+G11/G87</f>
        <v>21.972013903943314</v>
      </c>
      <c r="H104" s="13">
        <f>+H11/H87</f>
        <v>22.101894645849509</v>
      </c>
      <c r="I104" s="14" t="s">
        <v>123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 x14ac:dyDescent="0.2">
      <c r="D105" s="12" t="s">
        <v>124</v>
      </c>
      <c r="E105" s="13">
        <f>+E53*100/E11</f>
        <v>3.3862433862433861</v>
      </c>
      <c r="F105" s="13">
        <f>+F53*100/F11</f>
        <v>3.8461538461538463</v>
      </c>
      <c r="G105" s="13">
        <f>+G53*100/G11</f>
        <v>3.4482758620689653</v>
      </c>
      <c r="H105" s="13">
        <f>+H53*100/H11</f>
        <v>3.0303030303030303</v>
      </c>
      <c r="I105" s="14" t="s">
        <v>125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 x14ac:dyDescent="0.2">
      <c r="D106" s="12" t="s">
        <v>126</v>
      </c>
      <c r="E106" s="13">
        <f>+E53*100/E87</f>
        <v>66.22401257730651</v>
      </c>
      <c r="F106" s="13">
        <f>+F53*100/F87</f>
        <v>73.354260366788765</v>
      </c>
      <c r="G106" s="13">
        <f>+G53*100/G87</f>
        <v>75.765565186011429</v>
      </c>
      <c r="H106" s="13">
        <f>+H53*100/H87</f>
        <v>66.975438320756083</v>
      </c>
      <c r="I106" s="14" t="s">
        <v>127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 x14ac:dyDescent="0.2">
      <c r="D107" s="16" t="s">
        <v>128</v>
      </c>
      <c r="E107" s="35">
        <f>+E11/E58</f>
        <v>2.4035194234108093</v>
      </c>
      <c r="F107" s="35">
        <f>+F11/F58</f>
        <v>2.3285592845060705</v>
      </c>
      <c r="G107" s="35">
        <f>+G11/G58</f>
        <v>2.2559815391808198</v>
      </c>
      <c r="H107" s="35">
        <f>+H11/H58</f>
        <v>2.1864815675297149</v>
      </c>
      <c r="I107" s="30" t="s">
        <v>129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 x14ac:dyDescent="0.2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 x14ac:dyDescent="0.25">
      <c r="A109" s="8"/>
      <c r="B109" s="37"/>
      <c r="C109" s="37"/>
      <c r="D109" s="38" t="s">
        <v>130</v>
      </c>
      <c r="E109" s="39">
        <f>+E85*100/E29</f>
        <v>1.574312469552736</v>
      </c>
      <c r="F109" s="39">
        <f>+F85*100/F29</f>
        <v>1.6315784042290435</v>
      </c>
      <c r="G109" s="39">
        <f>+G85*100/G29</f>
        <v>1.4795252826197716</v>
      </c>
      <c r="H109" s="39">
        <f>+H85*100/H29</f>
        <v>1.4734080490548218</v>
      </c>
      <c r="I109" s="11" t="s">
        <v>188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 x14ac:dyDescent="0.25">
      <c r="A110" s="37"/>
      <c r="B110" s="37"/>
      <c r="C110" s="37"/>
      <c r="D110" s="12" t="s">
        <v>131</v>
      </c>
      <c r="E110" s="41">
        <f>+E87*100/E58</f>
        <v>12.289955613504141</v>
      </c>
      <c r="F110" s="41">
        <f>+F87*100/F58</f>
        <v>12.20923938612175</v>
      </c>
      <c r="G110" s="41">
        <f>+G87*100/G58</f>
        <v>10.267522808985383</v>
      </c>
      <c r="H110" s="41">
        <f>+H87*100/H58</f>
        <v>9.8927336437209554</v>
      </c>
      <c r="I110" s="14" t="s">
        <v>189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 x14ac:dyDescent="0.25">
      <c r="A111" s="8"/>
      <c r="B111" s="37"/>
      <c r="C111" s="37"/>
      <c r="D111" s="12" t="s">
        <v>196</v>
      </c>
      <c r="E111" s="41">
        <f>+E68*100/E72</f>
        <v>85.00513034320069</v>
      </c>
      <c r="F111" s="41">
        <f>+F68*100/F72</f>
        <v>86.739012903384989</v>
      </c>
      <c r="G111" s="41">
        <f>+G68*100/G72</f>
        <v>81.557247358899829</v>
      </c>
      <c r="H111" s="41">
        <f>+H68*100/H72</f>
        <v>82.981305891105436</v>
      </c>
      <c r="I111" s="14" t="s">
        <v>190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 x14ac:dyDescent="0.25">
      <c r="A112" s="37"/>
      <c r="B112" s="37"/>
      <c r="C112" s="37"/>
      <c r="D112" s="12" t="s">
        <v>132</v>
      </c>
      <c r="E112" s="41">
        <f>+E64*100/E23</f>
        <v>10.932051654360162</v>
      </c>
      <c r="F112" s="41">
        <f>+F64*100/F23</f>
        <v>14.121178660194728</v>
      </c>
      <c r="G112" s="41">
        <f>+G64*100/G23</f>
        <v>13.703940442301237</v>
      </c>
      <c r="H112" s="41">
        <f>+H64*100/H23</f>
        <v>12.535484007678704</v>
      </c>
      <c r="I112" s="14" t="s">
        <v>191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 x14ac:dyDescent="0.25">
      <c r="A113" s="8"/>
      <c r="B113" s="37"/>
      <c r="C113" s="37"/>
      <c r="D113" s="12" t="s">
        <v>197</v>
      </c>
      <c r="E113" s="41">
        <f>+E85*100/E72</f>
        <v>36.020536182088506</v>
      </c>
      <c r="F113" s="41">
        <f>+F85*100/F72</f>
        <v>35.785718607622101</v>
      </c>
      <c r="G113" s="41">
        <f>+G85*100/G72</f>
        <v>29.953454315730898</v>
      </c>
      <c r="H113" s="41">
        <f>+H85*100/H72</f>
        <v>31.924779929660303</v>
      </c>
      <c r="I113" s="14" t="s">
        <v>194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 x14ac:dyDescent="0.2">
      <c r="A114" s="8"/>
      <c r="B114" s="8"/>
      <c r="C114" s="8"/>
      <c r="D114" s="12" t="s">
        <v>198</v>
      </c>
      <c r="E114" s="42">
        <f>E72*100/E29</f>
        <v>4.3705969883246079</v>
      </c>
      <c r="F114" s="42">
        <f>F72*100/F29</f>
        <v>4.5593003793461033</v>
      </c>
      <c r="G114" s="42">
        <f>G72*100/G29</f>
        <v>4.9394145564131389</v>
      </c>
      <c r="H114" s="42">
        <f>H72*100/H29</f>
        <v>4.6152488828464087</v>
      </c>
      <c r="I114" s="14" t="s">
        <v>195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 x14ac:dyDescent="0.2">
      <c r="A115" s="8"/>
      <c r="B115" s="8"/>
      <c r="C115" s="8"/>
      <c r="D115" s="43" t="s">
        <v>133</v>
      </c>
      <c r="E115" s="44">
        <f>+(E24+E25)*100/E23</f>
        <v>8.0835761367526882</v>
      </c>
      <c r="F115" s="44">
        <f>+(F24+F25)*100/F23</f>
        <v>9.6551047998860646</v>
      </c>
      <c r="G115" s="44">
        <f>+(G24+G25)*100/G23</f>
        <v>11.806169560603777</v>
      </c>
      <c r="H115" s="44">
        <f>+(H24+H25)*100/H23</f>
        <v>9.5811912610045393</v>
      </c>
      <c r="I115" s="18" t="s">
        <v>134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 x14ac:dyDescent="0.2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 x14ac:dyDescent="0.2">
      <c r="D117" s="9" t="s">
        <v>135</v>
      </c>
      <c r="E117" s="10">
        <f>(E58+E59)*100/E29</f>
        <v>13.118512904281168</v>
      </c>
      <c r="F117" s="10">
        <f>(F58+F59)*100/F29</f>
        <v>13.672255068488051</v>
      </c>
      <c r="G117" s="10">
        <f>(G58+G59)*100/G29</f>
        <v>14.626848082349733</v>
      </c>
      <c r="H117" s="10">
        <f>(H58+H59)*100/H29</f>
        <v>14.759164182164264</v>
      </c>
      <c r="I117" s="11" t="s">
        <v>136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 x14ac:dyDescent="0.2">
      <c r="D118" s="12" t="s">
        <v>137</v>
      </c>
      <c r="E118" s="13">
        <f>+E58*100/(E34+E35)</f>
        <v>15.614685886746454</v>
      </c>
      <c r="F118" s="13">
        <f>+F58*100/(F34+F35)</f>
        <v>16.2420306218308</v>
      </c>
      <c r="G118" s="13">
        <f>+G58*100/(G34+G35)</f>
        <v>17.090465787807208</v>
      </c>
      <c r="H118" s="13">
        <f>+H58*100/(H34+H35)</f>
        <v>17.080731864649145</v>
      </c>
      <c r="I118" s="14" t="s">
        <v>138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 x14ac:dyDescent="0.2">
      <c r="D119" s="12" t="s">
        <v>139</v>
      </c>
      <c r="E119" s="13">
        <f>+E40*100/E29</f>
        <v>86.881487095718825</v>
      </c>
      <c r="F119" s="13">
        <f>+F40*100/F29</f>
        <v>86.327744931511944</v>
      </c>
      <c r="G119" s="13">
        <f>+G40*100/G29</f>
        <v>85.373151917650262</v>
      </c>
      <c r="H119" s="13">
        <f>+H40*100/H29</f>
        <v>85.24083581783573</v>
      </c>
      <c r="I119" s="14" t="s">
        <v>140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 x14ac:dyDescent="0.2">
      <c r="D120" s="16" t="s">
        <v>141</v>
      </c>
      <c r="E120" s="35">
        <f>+(E34+E35)*100/E29</f>
        <v>80.090004755258434</v>
      </c>
      <c r="F120" s="35">
        <f>+(F34+F35)*100/F29</f>
        <v>79.834491555785775</v>
      </c>
      <c r="G120" s="35">
        <f>+(G34+G35)*100/G29</f>
        <v>78.680456002130612</v>
      </c>
      <c r="H120" s="35">
        <f>+(H34+H35)*100/H29</f>
        <v>78.497580625006563</v>
      </c>
      <c r="I120" s="18" t="s">
        <v>142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 x14ac:dyDescent="0.2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 x14ac:dyDescent="0.2">
      <c r="D122" s="9" t="s">
        <v>143</v>
      </c>
      <c r="E122" s="10">
        <f>+E23*100/E29</f>
        <v>44.109790615276822</v>
      </c>
      <c r="F122" s="10">
        <f>+F23*100/F29</f>
        <v>35.767806690020969</v>
      </c>
      <c r="G122" s="10">
        <f>+G23*100/G29</f>
        <v>36.845366782466357</v>
      </c>
      <c r="H122" s="10">
        <f>+H23*100/H29</f>
        <v>37.845787229350272</v>
      </c>
      <c r="I122" s="11" t="s">
        <v>144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 x14ac:dyDescent="0.2">
      <c r="D123" s="12" t="s">
        <v>145</v>
      </c>
      <c r="E123" s="13">
        <f>+E23*100/(E34+E35)</f>
        <v>55.075275310656941</v>
      </c>
      <c r="F123" s="13">
        <f>+F23*100/(F34+F35)</f>
        <v>44.802448156167664</v>
      </c>
      <c r="G123" s="13">
        <f>+G23*100/(G34+G35)</f>
        <v>46.829122064911026</v>
      </c>
      <c r="H123" s="13">
        <f>+H23*100/(H34+H35)</f>
        <v>48.212679840598732</v>
      </c>
      <c r="I123" s="14" t="s">
        <v>146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 x14ac:dyDescent="0.2">
      <c r="D124" s="16" t="s">
        <v>147</v>
      </c>
      <c r="E124" s="35">
        <f>+E58*100/E23</f>
        <v>28.351534874170749</v>
      </c>
      <c r="F124" s="35">
        <f>+F58*100/F23</f>
        <v>36.25255156864651</v>
      </c>
      <c r="G124" s="35">
        <f>+G58*100/G23</f>
        <v>36.495379443837706</v>
      </c>
      <c r="H124" s="35">
        <f>+H58*100/H23</f>
        <v>35.427883123530243</v>
      </c>
      <c r="I124" s="18" t="s">
        <v>148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 x14ac:dyDescent="0.2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 x14ac:dyDescent="0.2">
      <c r="D126" s="9" t="s">
        <v>149</v>
      </c>
      <c r="E126" s="10">
        <f>+(E16+E17+E18+E19)/(E34+E35)</f>
        <v>0.27417733029153812</v>
      </c>
      <c r="F126" s="10">
        <f>+(F16+F17+F18+F19)/(F34+F35)</f>
        <v>0.35951753199354874</v>
      </c>
      <c r="G126" s="10">
        <f>+(G16+G17+G18+G19)/(G34+G35)</f>
        <v>0.31326323540369638</v>
      </c>
      <c r="H126" s="10">
        <f>+(H16+H17+H18+H19)/(H34+H35)</f>
        <v>0.35136994110447917</v>
      </c>
      <c r="I126" s="11" t="s">
        <v>150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 x14ac:dyDescent="0.2">
      <c r="D127" s="12" t="s">
        <v>151</v>
      </c>
      <c r="E127" s="13">
        <f>+(E16+E17+E18+E19+E20+E21+E22)*100/(E34+E35)</f>
        <v>64.701515063412572</v>
      </c>
      <c r="F127" s="13">
        <f>+(F16+F17+F18+F19+F20+F21+F22)*100/(F34+F35)</f>
        <v>75.411912901703431</v>
      </c>
      <c r="G127" s="13">
        <f>+(G16+G17+G18+G19+G20+G21+G22)*100/(G34+G35)</f>
        <v>75.276507616648132</v>
      </c>
      <c r="H127" s="13">
        <f>+(H16+H17+H18+H19+H20+H21+H22)*100/(H34+H35)</f>
        <v>74.586756513366907</v>
      </c>
      <c r="I127" s="14" t="s">
        <v>152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 x14ac:dyDescent="0.2">
      <c r="D128" s="16" t="s">
        <v>153</v>
      </c>
      <c r="E128" s="35">
        <f>+(E16+E17+E19)/(E34+E35)</f>
        <v>0.27029656364056986</v>
      </c>
      <c r="F128" s="35">
        <f>+(F16+F17+F19)/(F34+F35)</f>
        <v>0.35569992754086271</v>
      </c>
      <c r="G128" s="35">
        <f>+(G16+G17+G19)/(G34+G35)</f>
        <v>0.30942735430930862</v>
      </c>
      <c r="H128" s="35">
        <f>+(H16+H17+H19)/(H34+H35)</f>
        <v>0.35136994110447917</v>
      </c>
      <c r="I128" s="18" t="s">
        <v>209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 x14ac:dyDescent="0.2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 x14ac:dyDescent="0.2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 x14ac:dyDescent="0.2">
      <c r="D131" s="19"/>
      <c r="I131" s="22"/>
    </row>
    <row r="132" spans="4:49" ht="15.75" x14ac:dyDescent="0.2">
      <c r="D132" s="19"/>
      <c r="I132" s="22"/>
    </row>
    <row r="133" spans="4:49" ht="15.75" x14ac:dyDescent="0.2">
      <c r="D133" s="19"/>
      <c r="I133" s="22"/>
    </row>
    <row r="134" spans="4:49" ht="15.75" x14ac:dyDescent="0.2">
      <c r="D134" s="19"/>
      <c r="I134" s="22"/>
    </row>
    <row r="135" spans="4:49" ht="15.75" x14ac:dyDescent="0.2">
      <c r="D135" s="19"/>
      <c r="I135" s="22"/>
    </row>
    <row r="136" spans="4:49" ht="15.75" x14ac:dyDescent="0.2">
      <c r="D136" s="19"/>
      <c r="I136" s="22"/>
    </row>
    <row r="137" spans="4:49" ht="15.75" x14ac:dyDescent="0.2">
      <c r="D137" s="19"/>
      <c r="I137" s="22"/>
    </row>
    <row r="138" spans="4:49" ht="15.75" x14ac:dyDescent="0.2">
      <c r="D138" s="19"/>
      <c r="I138" s="22"/>
    </row>
    <row r="139" spans="4:49" ht="15.75" x14ac:dyDescent="0.2">
      <c r="D139" s="19"/>
      <c r="I139" s="22"/>
    </row>
    <row r="140" spans="4:49" ht="15.75" x14ac:dyDescent="0.2">
      <c r="D140" s="19"/>
      <c r="I140" s="22"/>
    </row>
    <row r="141" spans="4:49" ht="15.75" x14ac:dyDescent="0.2">
      <c r="D141" s="19"/>
      <c r="I141" s="22"/>
    </row>
    <row r="142" spans="4:49" ht="15.75" x14ac:dyDescent="0.2">
      <c r="D142" s="19"/>
      <c r="I142" s="22"/>
    </row>
    <row r="143" spans="4:49" ht="15.75" x14ac:dyDescent="0.2">
      <c r="D143" s="19"/>
      <c r="I143" s="22"/>
    </row>
    <row r="144" spans="4:49" ht="15.75" x14ac:dyDescent="0.2">
      <c r="D144" s="19"/>
      <c r="I144" s="22"/>
    </row>
    <row r="145" spans="4:9" ht="15.75" x14ac:dyDescent="0.2">
      <c r="D145" s="19"/>
      <c r="I145" s="22"/>
    </row>
    <row r="146" spans="4:9" ht="15.75" x14ac:dyDescent="0.2">
      <c r="D146" s="19"/>
      <c r="I146" s="22"/>
    </row>
    <row r="147" spans="4:9" ht="15.75" x14ac:dyDescent="0.2">
      <c r="D147" s="19"/>
      <c r="I147" s="22"/>
    </row>
    <row r="148" spans="4:9" ht="15.75" x14ac:dyDescent="0.2">
      <c r="D148" s="19"/>
      <c r="I148" s="22"/>
    </row>
    <row r="149" spans="4:9" ht="15.75" x14ac:dyDescent="0.2">
      <c r="D149" s="19"/>
      <c r="I149" s="22"/>
    </row>
    <row r="150" spans="4:9" ht="15.75" x14ac:dyDescent="0.2">
      <c r="D150" s="19"/>
      <c r="I150" s="22"/>
    </row>
    <row r="151" spans="4:9" ht="15.75" x14ac:dyDescent="0.2">
      <c r="D151" s="19"/>
      <c r="I151" s="22"/>
    </row>
    <row r="152" spans="4:9" ht="15.75" x14ac:dyDescent="0.2">
      <c r="D152" s="19"/>
      <c r="I152" s="22"/>
    </row>
    <row r="153" spans="4:9" ht="15.75" x14ac:dyDescent="0.2">
      <c r="D153" s="19"/>
      <c r="I153" s="22"/>
    </row>
    <row r="154" spans="4:9" ht="15.75" x14ac:dyDescent="0.2">
      <c r="D154" s="19"/>
      <c r="I154" s="22"/>
    </row>
    <row r="155" spans="4:9" ht="15.75" x14ac:dyDescent="0.2">
      <c r="D155" s="19"/>
      <c r="I155" s="22"/>
    </row>
    <row r="156" spans="4:9" ht="15.75" x14ac:dyDescent="0.2">
      <c r="D156" s="19"/>
      <c r="I156" s="22"/>
    </row>
    <row r="157" spans="4:9" ht="15.75" x14ac:dyDescent="0.2">
      <c r="D157" s="19"/>
      <c r="I157" s="22"/>
    </row>
    <row r="158" spans="4:9" ht="15.75" x14ac:dyDescent="0.2">
      <c r="D158" s="19"/>
      <c r="I158" s="22"/>
    </row>
    <row r="159" spans="4:9" ht="15.75" x14ac:dyDescent="0.2">
      <c r="D159" s="19"/>
      <c r="I159" s="22"/>
    </row>
    <row r="160" spans="4:9" ht="15.75" x14ac:dyDescent="0.2">
      <c r="D160" s="19"/>
      <c r="I160" s="22"/>
    </row>
    <row r="161" spans="4:9" ht="15.75" x14ac:dyDescent="0.2">
      <c r="D161" s="19"/>
      <c r="I161" s="22"/>
    </row>
    <row r="162" spans="4:9" ht="15.75" x14ac:dyDescent="0.2">
      <c r="D162" s="19"/>
      <c r="I162" s="22"/>
    </row>
    <row r="163" spans="4:9" ht="15.75" x14ac:dyDescent="0.2">
      <c r="D163" s="19"/>
      <c r="I163" s="22"/>
    </row>
    <row r="164" spans="4:9" ht="15.75" x14ac:dyDescent="0.2">
      <c r="D164" s="19"/>
      <c r="I164" s="22"/>
    </row>
    <row r="165" spans="4:9" ht="15.75" x14ac:dyDescent="0.2">
      <c r="D165" s="19"/>
      <c r="I165" s="22"/>
    </row>
    <row r="166" spans="4:9" ht="15.75" x14ac:dyDescent="0.2">
      <c r="D166" s="19"/>
      <c r="I166" s="22"/>
    </row>
    <row r="167" spans="4:9" ht="15.75" x14ac:dyDescent="0.2">
      <c r="D167" s="19"/>
      <c r="I167" s="22"/>
    </row>
    <row r="168" spans="4:9" ht="15.75" x14ac:dyDescent="0.2">
      <c r="D168" s="19"/>
      <c r="I168" s="22"/>
    </row>
    <row r="169" spans="4:9" ht="15.75" x14ac:dyDescent="0.2">
      <c r="D169" s="19"/>
      <c r="I169" s="22"/>
    </row>
    <row r="170" spans="4:9" ht="15.75" x14ac:dyDescent="0.2">
      <c r="D170" s="19"/>
      <c r="I170" s="22"/>
    </row>
    <row r="171" spans="4:9" ht="15.75" x14ac:dyDescent="0.2">
      <c r="D171" s="19"/>
      <c r="I171" s="22"/>
    </row>
    <row r="172" spans="4:9" ht="15.75" x14ac:dyDescent="0.2">
      <c r="D172" s="19"/>
      <c r="I172" s="22"/>
    </row>
    <row r="173" spans="4:9" ht="15.75" x14ac:dyDescent="0.2">
      <c r="D173" s="19"/>
      <c r="I173" s="22"/>
    </row>
    <row r="174" spans="4:9" ht="15.75" x14ac:dyDescent="0.2">
      <c r="D174" s="19"/>
      <c r="I174" s="22"/>
    </row>
    <row r="175" spans="4:9" ht="15.75" x14ac:dyDescent="0.2">
      <c r="D175" s="19"/>
      <c r="I175" s="22"/>
    </row>
    <row r="176" spans="4:9" ht="15.75" x14ac:dyDescent="0.2">
      <c r="D176" s="19"/>
      <c r="I176" s="22"/>
    </row>
    <row r="177" spans="4:9" ht="15.75" x14ac:dyDescent="0.2">
      <c r="D177" s="19"/>
      <c r="I177" s="22"/>
    </row>
    <row r="178" spans="4:9" ht="15.75" x14ac:dyDescent="0.2">
      <c r="D178" s="19"/>
      <c r="I178" s="22"/>
    </row>
    <row r="179" spans="4:9" ht="15.75" x14ac:dyDescent="0.2">
      <c r="D179" s="19"/>
      <c r="I179" s="22"/>
    </row>
    <row r="180" spans="4:9" ht="15.75" x14ac:dyDescent="0.2">
      <c r="D180" s="19"/>
      <c r="I180" s="22"/>
    </row>
    <row r="181" spans="4:9" ht="15.75" x14ac:dyDescent="0.2">
      <c r="D181" s="19"/>
      <c r="I181" s="22"/>
    </row>
    <row r="182" spans="4:9" ht="15.75" x14ac:dyDescent="0.2">
      <c r="D182" s="19"/>
      <c r="I182" s="22"/>
    </row>
    <row r="183" spans="4:9" ht="15.75" x14ac:dyDescent="0.2">
      <c r="D183" s="19"/>
      <c r="I183" s="22"/>
    </row>
    <row r="184" spans="4:9" ht="15.75" x14ac:dyDescent="0.2">
      <c r="D184" s="19"/>
      <c r="I184" s="22"/>
    </row>
    <row r="185" spans="4:9" ht="15.75" x14ac:dyDescent="0.2">
      <c r="D185" s="19"/>
      <c r="I185" s="22"/>
    </row>
    <row r="186" spans="4:9" ht="15.75" x14ac:dyDescent="0.2">
      <c r="D186" s="19"/>
      <c r="I186" s="22"/>
    </row>
    <row r="187" spans="4:9" ht="15.75" x14ac:dyDescent="0.2">
      <c r="D187" s="19"/>
      <c r="I187" s="22"/>
    </row>
    <row r="188" spans="4:9" ht="15.75" x14ac:dyDescent="0.2">
      <c r="D188" s="19"/>
      <c r="I188" s="22"/>
    </row>
    <row r="189" spans="4:9" ht="15.75" x14ac:dyDescent="0.2">
      <c r="D189" s="19"/>
      <c r="I189" s="22"/>
    </row>
    <row r="190" spans="4:9" ht="15.75" x14ac:dyDescent="0.2">
      <c r="D190" s="19"/>
      <c r="I190" s="22"/>
    </row>
    <row r="191" spans="4:9" ht="15.75" x14ac:dyDescent="0.2">
      <c r="D191" s="19"/>
      <c r="I191" s="22"/>
    </row>
    <row r="192" spans="4:9" ht="15.75" x14ac:dyDescent="0.2">
      <c r="D192" s="19"/>
      <c r="I192" s="22"/>
    </row>
    <row r="193" spans="4:9" ht="15.75" x14ac:dyDescent="0.2">
      <c r="D193" s="19"/>
      <c r="I193" s="22"/>
    </row>
    <row r="194" spans="4:9" ht="15.75" x14ac:dyDescent="0.2">
      <c r="D194" s="19"/>
      <c r="I194" s="22"/>
    </row>
    <row r="195" spans="4:9" ht="15.75" x14ac:dyDescent="0.2">
      <c r="D195" s="19"/>
      <c r="I195" s="22"/>
    </row>
    <row r="196" spans="4:9" ht="15.75" x14ac:dyDescent="0.2">
      <c r="D196" s="19"/>
      <c r="I196" s="22"/>
    </row>
    <row r="197" spans="4:9" ht="15.75" x14ac:dyDescent="0.2">
      <c r="D197" s="19"/>
      <c r="I197" s="22"/>
    </row>
    <row r="198" spans="4:9" ht="15.75" x14ac:dyDescent="0.2">
      <c r="D198" s="19"/>
      <c r="I198" s="22"/>
    </row>
    <row r="199" spans="4:9" ht="15.75" x14ac:dyDescent="0.2">
      <c r="D199" s="19"/>
      <c r="I199" s="22"/>
    </row>
    <row r="200" spans="4:9" ht="15.75" x14ac:dyDescent="0.2">
      <c r="D200" s="19"/>
      <c r="I200" s="22"/>
    </row>
    <row r="201" spans="4:9" ht="15.75" x14ac:dyDescent="0.2">
      <c r="D201" s="19"/>
      <c r="I201" s="22"/>
    </row>
    <row r="202" spans="4:9" ht="15.75" x14ac:dyDescent="0.2">
      <c r="D202" s="19"/>
      <c r="I202" s="22"/>
    </row>
    <row r="203" spans="4:9" ht="15.75" x14ac:dyDescent="0.2">
      <c r="D203" s="19"/>
      <c r="I203" s="22"/>
    </row>
    <row r="204" spans="4:9" ht="15.75" x14ac:dyDescent="0.2">
      <c r="D204" s="19"/>
      <c r="I204" s="22"/>
    </row>
    <row r="205" spans="4:9" ht="15.75" x14ac:dyDescent="0.2">
      <c r="D205" s="19"/>
      <c r="I205" s="22"/>
    </row>
    <row r="206" spans="4:9" ht="15.75" x14ac:dyDescent="0.2">
      <c r="D206" s="19"/>
      <c r="I206" s="22"/>
    </row>
    <row r="207" spans="4:9" ht="15.75" x14ac:dyDescent="0.2">
      <c r="D207" s="19"/>
      <c r="I207" s="22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  <row r="488" spans="4:4" ht="15.75" x14ac:dyDescent="0.2">
      <c r="D488" s="19"/>
    </row>
    <row r="489" spans="4:4" ht="15.75" x14ac:dyDescent="0.2">
      <c r="D489" s="19"/>
    </row>
    <row r="490" spans="4:4" ht="15.75" x14ac:dyDescent="0.2">
      <c r="D490" s="19"/>
    </row>
    <row r="491" spans="4:4" ht="15.75" x14ac:dyDescent="0.2">
      <c r="D491" s="19"/>
    </row>
    <row r="492" spans="4:4" ht="15.75" x14ac:dyDescent="0.2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user</cp:lastModifiedBy>
  <cp:lastPrinted>2007-11-30T22:40:57Z</cp:lastPrinted>
  <dcterms:created xsi:type="dcterms:W3CDTF">2007-01-10T07:21:41Z</dcterms:created>
  <dcterms:modified xsi:type="dcterms:W3CDTF">2016-08-31T12:34:01Z</dcterms:modified>
</cp:coreProperties>
</file>